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1"/>
  <workbookPr/>
  <mc:AlternateContent xmlns:mc="http://schemas.openxmlformats.org/markup-compatibility/2006">
    <mc:Choice Requires="x15">
      <x15ac:absPath xmlns:x15ac="http://schemas.microsoft.com/office/spreadsheetml/2010/11/ac" url="C:\Users\uy245\Documents\"/>
    </mc:Choice>
  </mc:AlternateContent>
  <xr:revisionPtr revIDLastSave="4" documentId="8_{5A9FA86D-0DB5-42F3-906F-E026102EAAF1}" xr6:coauthVersionLast="47" xr6:coauthVersionMax="47" xr10:uidLastSave="{3A30B6F5-B3C2-4E52-8870-FEDBF384AD42}"/>
  <bookViews>
    <workbookView xWindow="-110" yWindow="-110" windowWidth="22780" windowHeight="14540" xr2:uid="{00000000-000D-0000-FFFF-FFFF00000000}"/>
  </bookViews>
  <sheets>
    <sheet name="Budsjett 2025" sheetId="1" r:id="rId1"/>
    <sheet name="Prosjekt 2025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2" l="1"/>
  <c r="C4" i="2"/>
  <c r="C31" i="1"/>
  <c r="C35" i="1"/>
  <c r="D69" i="2"/>
  <c r="C19" i="1"/>
  <c r="C36" i="1"/>
</calcChain>
</file>

<file path=xl/sharedStrings.xml><?xml version="1.0" encoding="utf-8"?>
<sst xmlns="http://schemas.openxmlformats.org/spreadsheetml/2006/main" count="116" uniqueCount="114">
  <si>
    <t>Budsjett 2025 - Senterungdommen</t>
  </si>
  <si>
    <t>Budsjett 2024</t>
  </si>
  <si>
    <t>Budsjett 2025</t>
  </si>
  <si>
    <t>Kommentar</t>
  </si>
  <si>
    <t>Klasse 3: Salg og driftsinntekter</t>
  </si>
  <si>
    <t>Salg av materiell (3100)</t>
  </si>
  <si>
    <t>Bingoinntekter slette - ikke brukt på en årrekke</t>
  </si>
  <si>
    <t>Kontingenter (3200) (støttekontingen og medlemskontingent)</t>
  </si>
  <si>
    <t xml:space="preserve">Basert på nedgang i medlemstall, 60kr kontingent og gratis medlemskap for nye medlemmer etter 1.august ut 2025, forventes en nedgang i inntekt. </t>
  </si>
  <si>
    <t>Statstilskud fra KMD (3400)</t>
  </si>
  <si>
    <t>Venter konkrete svar for 2025</t>
  </si>
  <si>
    <t>Tilskudd fra SP (ny konto)</t>
  </si>
  <si>
    <t>Forventet økning pga. Valgkamp</t>
  </si>
  <si>
    <t>Tilskudd LNU (Frifond organisasjon og tildelig Frifond) (3406)</t>
  </si>
  <si>
    <t>Vi har kun søkt med 8 tellende lokallag, noe som gir oss mindre midler enn vi kunne hatt. Dette rettes inn mot ny søknad ref nytt rapporteringssystem for lokallag</t>
  </si>
  <si>
    <t>Tilskudd LNU administrasjon (5% av total tilskudd) (3407)</t>
  </si>
  <si>
    <t>5% av tilskudd fra LNU</t>
  </si>
  <si>
    <t>Momskompensasjon (3408)</t>
  </si>
  <si>
    <t>Totalt søknadsbeløp sentralt og fylkene</t>
  </si>
  <si>
    <t>Deltakeravgifter (3940)</t>
  </si>
  <si>
    <t>Andre tilskudd (3920)</t>
  </si>
  <si>
    <t xml:space="preserve">Total salg og inntekt 2025: </t>
  </si>
  <si>
    <t>Klasse 4: Varekostnader</t>
  </si>
  <si>
    <t>Materiell (4200) (innkjøp varer for videresalg, bygda+)</t>
  </si>
  <si>
    <t>Slått sammen innkjøp for videresalg &amp; materiell</t>
  </si>
  <si>
    <t>Beholdningsendring varelager (4090)</t>
  </si>
  <si>
    <t>Refusjon MVA-kompensasjon til fylkeslag (4802</t>
  </si>
  <si>
    <t>Refusjon kontingent fylker (4800)</t>
  </si>
  <si>
    <t>Fordeling LNU-midler (nytt kontonummer kommer)</t>
  </si>
  <si>
    <t>-</t>
  </si>
  <si>
    <t>Kopiering (4400)</t>
  </si>
  <si>
    <t>Klasse 5: Lønn ansatte</t>
  </si>
  <si>
    <t>Lønn ansatte (5000)</t>
  </si>
  <si>
    <t>Beregning av fire ansatte (gen.sek, org.sek, pol.råd, lagbygger), og tar for seg eventuelle KPI justeringer som kommer</t>
  </si>
  <si>
    <t>Feriepenger (5100)</t>
  </si>
  <si>
    <t>Honorarer (5310)</t>
  </si>
  <si>
    <t>Leder &amp; og nestlederene</t>
  </si>
  <si>
    <t>Forsikring (7040) (slå sammen alle forsikringsposter)</t>
  </si>
  <si>
    <t>yrkesskadeforsikring, gruppeliv, annen fritidsulykke, reiseforsikring, pensjonsforsikring</t>
  </si>
  <si>
    <t>Refusjon sykepenger</t>
  </si>
  <si>
    <t>Stillingsutlysning</t>
  </si>
  <si>
    <t>Arbeidsgiveravgift (5400)</t>
  </si>
  <si>
    <r>
      <rPr>
        <i/>
        <sz val="11"/>
        <color rgb="FF000000"/>
        <rFont val="Aptos Narrow"/>
      </rPr>
      <t>Arbeidsgiveravgift</t>
    </r>
    <r>
      <rPr>
        <b/>
        <i/>
        <sz val="11"/>
        <color rgb="FF000000"/>
        <rFont val="Aptos Narrow"/>
      </rPr>
      <t xml:space="preserve"> </t>
    </r>
    <r>
      <rPr>
        <i/>
        <sz val="11"/>
        <color rgb="FF000000"/>
        <rFont val="Aptos Narrow"/>
      </rPr>
      <t>for lønn ansatte &amp; honorar</t>
    </r>
  </si>
  <si>
    <t>AGA av feriepenger (5401)</t>
  </si>
  <si>
    <t>Velferd og andre sosiale kostnader (Nytt kontonummer kommer)</t>
  </si>
  <si>
    <t>Velferd, bedriftshelseordning, andre sosiale kostnader slått sammen</t>
  </si>
  <si>
    <t>Klasse 6 og 7: Andre driftskostnader</t>
  </si>
  <si>
    <t>Fjerner andre fremmede tjenester, da vi ikke har bilag her under over en lengre periode</t>
  </si>
  <si>
    <t>Leie av lokaler (6300)</t>
  </si>
  <si>
    <t>Renhold (6360)</t>
  </si>
  <si>
    <t>Anskaffelser ikke arkivert (6500)</t>
  </si>
  <si>
    <t>Revisjon- og regnskapshonorarer (6700)</t>
  </si>
  <si>
    <t>Kontorrekvisita (6800)</t>
  </si>
  <si>
    <t>Datakostnader (6810)</t>
  </si>
  <si>
    <t>Telekommunikasjon (6900)</t>
  </si>
  <si>
    <t>Porto (6940)</t>
  </si>
  <si>
    <t>Reisekostnader</t>
  </si>
  <si>
    <t>Justeres opp for å fordele på prosjekter</t>
  </si>
  <si>
    <t>Kontingenter (7400)</t>
  </si>
  <si>
    <t>Kontingenter vi betaler ut til andre organisajoner, lisenser o.l.</t>
  </si>
  <si>
    <t>Gaver (7429)</t>
  </si>
  <si>
    <t>Møteskostnader (7700)</t>
  </si>
  <si>
    <t>Justeres opp for å sette mer penger på vårslepp</t>
  </si>
  <si>
    <t>Bank- og kortgebyrer (7770)</t>
  </si>
  <si>
    <t>Andre driftskostnader (7790)</t>
  </si>
  <si>
    <t xml:space="preserve">Inngår Valgkamp midler </t>
  </si>
  <si>
    <t>Tap på fordringer (7830)</t>
  </si>
  <si>
    <t>Avskrivninger (6010)</t>
  </si>
  <si>
    <t>Deltakleravgift fakturering (7710)</t>
  </si>
  <si>
    <t>Reklame kostnad (7320)</t>
  </si>
  <si>
    <t>Oppjusteres pga. profilering prosjekt, men denne går direkte reklame eller sponsoring</t>
  </si>
  <si>
    <t>Klasse 8: Finans, inntekster og kostnader</t>
  </si>
  <si>
    <t>Annen renteinntekter (8040)</t>
  </si>
  <si>
    <t>Annen renteutgift (8150)</t>
  </si>
  <si>
    <t>Prosjekt</t>
  </si>
  <si>
    <t>Kommentarer</t>
  </si>
  <si>
    <t>Valgkamp</t>
  </si>
  <si>
    <t>Disponering av midlene går til tiltak fra valgkampstrategien eller arbeidsplanen</t>
  </si>
  <si>
    <t>Arbeidsutvalgsmøter</t>
  </si>
  <si>
    <t>Sentralstyret</t>
  </si>
  <si>
    <t>Slått sammen prosjeketen, SST møtekostnader, reisekostnader, oppholdskostnader interne. Andre resiekostnader SST og reise for ansatte (430) er flyttet</t>
  </si>
  <si>
    <t>Landsstyremøter</t>
  </si>
  <si>
    <t>Ikke fylkesledersamling i 2025, men ekstra LST i forbindelse med sommerleir</t>
  </si>
  <si>
    <t>Landsmøtet Senterungdommen</t>
  </si>
  <si>
    <t>Justert etter reele utgifter</t>
  </si>
  <si>
    <t>Landsmøte Senterpartiet</t>
  </si>
  <si>
    <t>12 delegater fra SUL, samt gen.sek  ei anslått deltakeravgift på 10 000 (erfaringa etter LM23). Leder dekkes av Sp ettersom leder er med i sentralstyret</t>
  </si>
  <si>
    <t>Sommerleir</t>
  </si>
  <si>
    <t>I 2024 var jubileum med, men fremdeles reele kostnader var laver enn budsjettert.</t>
  </si>
  <si>
    <t>Vårslepp</t>
  </si>
  <si>
    <t>Ønsker økning for å få ned deltakeravgift. Reiseutgifter SST er flyttet til arrangementet</t>
  </si>
  <si>
    <t>NCF</t>
  </si>
  <si>
    <t>Slås sammen med NCF møtekostnader &amp; kontigent, kostnadene for møter &amp; kontigent er fremdeles skilt i budsjettet</t>
  </si>
  <si>
    <t>Internasjonalt utvalg</t>
  </si>
  <si>
    <t>Politisk utvalg</t>
  </si>
  <si>
    <t>Organisatorisk utvalg</t>
  </si>
  <si>
    <t>Profileringsutvalg/folkevalgutvalg</t>
  </si>
  <si>
    <t>Kontaktfylkesutvalget</t>
  </si>
  <si>
    <t>Utvalgshelg</t>
  </si>
  <si>
    <t>Kontrollutvalg</t>
  </si>
  <si>
    <t>Valgkomité</t>
  </si>
  <si>
    <t>Resolusjonskomité</t>
  </si>
  <si>
    <t>Unge folkevalgsamling</t>
  </si>
  <si>
    <t>Skolering</t>
  </si>
  <si>
    <t>Dersom man ønsker å arrangere skolering for skoledebatter eller ungdomskandidater</t>
  </si>
  <si>
    <t>Profilering</t>
  </si>
  <si>
    <t xml:space="preserve">Sentral annonsering for fylkeslagene i skolevalgkampen. 3750 per fylkeslag med annonser på snapchat (3000kr pr. fylke) og meta (750kr per fylke) i perioden 10. august-9. september). Samt mulighet til kampanjer ifbm. forhåndsstemming, juni, juli osv. - opp til 35 000. </t>
  </si>
  <si>
    <t>Toppskolering</t>
  </si>
  <si>
    <t>Andre kurs og samlinger for SST og ansatte</t>
  </si>
  <si>
    <t>Denne økte fordi reise ansatte og SST kommer hit. Prosjektet het tidligere "andre reisekostnader," nå er den mer spesifikk til hvem som kan bruke disse midlene</t>
  </si>
  <si>
    <t>Arendalsuka</t>
  </si>
  <si>
    <t>Internasjonalt prosjekt</t>
  </si>
  <si>
    <t>Studieturer utland/internasjonale konferanser</t>
  </si>
  <si>
    <t>Pluss Bygda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</si>
</sst>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charset val="1"/>
    </font>
    <font>
      <sz val="11"/>
      <color rgb="FF000000"/>
      <name val="Aptos Narrow"/>
      <scheme val="minor"/>
    </font>
    <font>
      <b/>
      <sz val="1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1"/>
      <color rgb="FF000000"/>
      <name val="Aptos Narrow"/>
      <charset val="1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color rgb="FF000000"/>
      <name val="Aptos Narrow"/>
      <scheme val="minor"/>
    </font>
    <font>
      <i/>
      <sz val="11"/>
      <color rgb="FF000000"/>
      <name val="Aptos Narrow"/>
      <scheme val="minor"/>
    </font>
    <font>
      <i/>
      <sz val="11"/>
      <color rgb="FF242424"/>
      <name val="Aptos Narrow"/>
      <charset val="1"/>
    </font>
    <font>
      <i/>
      <sz val="11"/>
      <color rgb="FF000000"/>
      <name val="Aptos Narrow"/>
    </font>
    <font>
      <b/>
      <i/>
      <sz val="11"/>
      <color rgb="FF000000"/>
      <name val="Aptos Narrow"/>
    </font>
    <font>
      <sz val="9"/>
      <color rgb="FF000000"/>
      <name val="Aptos Narrow"/>
      <scheme val="minor"/>
    </font>
    <font>
      <sz val="10"/>
      <color rgb="FF000000"/>
      <name val="Aptos"/>
      <charset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3" fontId="0" fillId="0" borderId="0" xfId="0" applyNumberFormat="1"/>
    <xf numFmtId="0" fontId="4" fillId="0" borderId="0" xfId="0" applyFont="1"/>
    <xf numFmtId="0" fontId="0" fillId="0" borderId="2" xfId="0" applyBorder="1"/>
    <xf numFmtId="0" fontId="1" fillId="2" borderId="1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0" xfId="0" applyFont="1" applyFill="1"/>
    <xf numFmtId="0" fontId="0" fillId="2" borderId="0" xfId="0" applyFill="1"/>
    <xf numFmtId="0" fontId="0" fillId="2" borderId="5" xfId="0" applyFill="1" applyBorder="1"/>
    <xf numFmtId="0" fontId="1" fillId="2" borderId="4" xfId="0" applyFont="1" applyFill="1" applyBorder="1"/>
    <xf numFmtId="3" fontId="0" fillId="2" borderId="0" xfId="0" applyNumberFormat="1" applyFill="1"/>
    <xf numFmtId="0" fontId="2" fillId="2" borderId="4" xfId="0" applyFont="1" applyFill="1" applyBorder="1"/>
    <xf numFmtId="0" fontId="1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Alignment="1">
      <alignment wrapText="1"/>
    </xf>
    <xf numFmtId="0" fontId="0" fillId="0" borderId="1" xfId="0" applyBorder="1"/>
    <xf numFmtId="164" fontId="0" fillId="0" borderId="0" xfId="0" applyNumberFormat="1"/>
    <xf numFmtId="0" fontId="1" fillId="2" borderId="2" xfId="0" applyFont="1" applyFill="1" applyBorder="1"/>
    <xf numFmtId="0" fontId="5" fillId="2" borderId="1" xfId="0" applyFont="1" applyFill="1" applyBorder="1"/>
    <xf numFmtId="0" fontId="1" fillId="2" borderId="4" xfId="0" applyFont="1" applyFill="1" applyBorder="1" applyAlignment="1">
      <alignment vertical="top"/>
    </xf>
    <xf numFmtId="3" fontId="0" fillId="2" borderId="0" xfId="0" applyNumberFormat="1" applyFill="1" applyAlignment="1">
      <alignment vertical="top"/>
    </xf>
    <xf numFmtId="0" fontId="5" fillId="0" borderId="0" xfId="0" applyFont="1"/>
    <xf numFmtId="0" fontId="0" fillId="3" borderId="0" xfId="0" applyFill="1"/>
    <xf numFmtId="0" fontId="0" fillId="2" borderId="0" xfId="0" applyFill="1" applyAlignment="1">
      <alignment vertical="top"/>
    </xf>
    <xf numFmtId="3" fontId="7" fillId="2" borderId="0" xfId="0" applyNumberFormat="1" applyFont="1" applyFill="1"/>
    <xf numFmtId="0" fontId="3" fillId="2" borderId="0" xfId="0" applyFont="1" applyFill="1"/>
    <xf numFmtId="3" fontId="0" fillId="2" borderId="7" xfId="0" applyNumberFormat="1" applyFill="1" applyBorder="1"/>
    <xf numFmtId="3" fontId="0" fillId="2" borderId="0" xfId="0" applyNumberFormat="1" applyFill="1" applyAlignment="1">
      <alignment vertical="top" wrapText="1"/>
    </xf>
    <xf numFmtId="0" fontId="6" fillId="2" borderId="1" xfId="0" applyFont="1" applyFill="1" applyBorder="1"/>
    <xf numFmtId="0" fontId="0" fillId="0" borderId="9" xfId="0" applyBorder="1"/>
    <xf numFmtId="3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/>
    </xf>
    <xf numFmtId="0" fontId="4" fillId="0" borderId="7" xfId="0" applyFont="1" applyBorder="1"/>
    <xf numFmtId="0" fontId="6" fillId="0" borderId="7" xfId="0" applyFont="1" applyBorder="1"/>
    <xf numFmtId="0" fontId="9" fillId="0" borderId="7" xfId="0" applyFont="1" applyBorder="1" applyAlignment="1">
      <alignment horizontal="right"/>
    </xf>
    <xf numFmtId="0" fontId="5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8" fillId="2" borderId="2" xfId="0" applyFont="1" applyFill="1" applyBorder="1"/>
    <xf numFmtId="0" fontId="10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top" wrapText="1"/>
    </xf>
    <xf numFmtId="0" fontId="8" fillId="2" borderId="7" xfId="0" applyFont="1" applyFill="1" applyBorder="1"/>
    <xf numFmtId="0" fontId="8" fillId="0" borderId="0" xfId="0" applyFont="1"/>
    <xf numFmtId="0" fontId="9" fillId="0" borderId="0" xfId="0" applyFont="1" applyAlignment="1">
      <alignment horizontal="right"/>
    </xf>
    <xf numFmtId="0" fontId="9" fillId="2" borderId="0" xfId="0" applyFont="1" applyFill="1"/>
    <xf numFmtId="0" fontId="11" fillId="2" borderId="0" xfId="0" applyFont="1" applyFill="1"/>
    <xf numFmtId="0" fontId="8" fillId="2" borderId="0" xfId="0" applyFont="1" applyFill="1" applyAlignment="1">
      <alignment vertical="top"/>
    </xf>
    <xf numFmtId="0" fontId="8" fillId="0" borderId="2" xfId="0" applyFont="1" applyBorder="1"/>
    <xf numFmtId="0" fontId="12" fillId="2" borderId="0" xfId="0" applyFont="1" applyFill="1" applyAlignment="1">
      <alignment vertical="top" wrapText="1"/>
    </xf>
    <xf numFmtId="3" fontId="0" fillId="2" borderId="0" xfId="0" applyNumberFormat="1" applyFill="1" applyAlignment="1">
      <alignment horizontal="right"/>
    </xf>
    <xf numFmtId="2" fontId="0" fillId="0" borderId="0" xfId="0" applyNumberFormat="1"/>
    <xf numFmtId="43" fontId="0" fillId="0" borderId="0" xfId="0" applyNumberFormat="1"/>
    <xf numFmtId="3" fontId="1" fillId="0" borderId="0" xfId="0" applyNumberFormat="1" applyFont="1"/>
    <xf numFmtId="0" fontId="13" fillId="2" borderId="0" xfId="0" applyFont="1" applyFill="1" applyAlignment="1">
      <alignment vertical="top" wrapText="1"/>
    </xf>
    <xf numFmtId="164" fontId="0" fillId="2" borderId="0" xfId="0" applyNumberFormat="1" applyFill="1"/>
    <xf numFmtId="0" fontId="1" fillId="2" borderId="0" xfId="0" applyFont="1" applyFill="1" applyAlignment="1">
      <alignment vertical="top"/>
    </xf>
    <xf numFmtId="0" fontId="0" fillId="0" borderId="7" xfId="0" applyBorder="1"/>
    <xf numFmtId="0" fontId="8" fillId="2" borderId="7" xfId="0" applyFont="1" applyFill="1" applyBorder="1" applyAlignment="1">
      <alignment wrapText="1"/>
    </xf>
    <xf numFmtId="3" fontId="0" fillId="2" borderId="7" xfId="0" applyNumberFormat="1" applyFill="1" applyBorder="1" applyAlignment="1">
      <alignment vertical="top"/>
    </xf>
    <xf numFmtId="0" fontId="0" fillId="0" borderId="0" xfId="0" applyAlignment="1">
      <alignment wrapText="1"/>
    </xf>
    <xf numFmtId="3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0" fillId="2" borderId="0" xfId="0" applyFill="1" applyAlignment="1">
      <alignment vertical="top" wrapText="1"/>
    </xf>
    <xf numFmtId="0" fontId="15" fillId="2" borderId="0" xfId="0" applyFont="1" applyFill="1" applyAlignment="1">
      <alignment wrapText="1"/>
    </xf>
    <xf numFmtId="0" fontId="1" fillId="2" borderId="7" xfId="0" applyFont="1" applyFill="1" applyBorder="1" applyAlignment="1">
      <alignment vertical="top"/>
    </xf>
    <xf numFmtId="0" fontId="16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2"/>
  <sheetViews>
    <sheetView tabSelected="1" topLeftCell="A42" workbookViewId="0">
      <selection activeCell="A10" sqref="A10"/>
    </sheetView>
  </sheetViews>
  <sheetFormatPr defaultColWidth="8.7109375" defaultRowHeight="14.45"/>
  <cols>
    <col min="1" max="1" width="95.7109375" customWidth="1"/>
    <col min="2" max="2" width="27.140625" customWidth="1"/>
    <col min="3" max="3" width="20.140625" customWidth="1"/>
    <col min="4" max="4" width="48.42578125" customWidth="1"/>
    <col min="5" max="5" width="15.28515625" customWidth="1"/>
    <col min="6" max="6" width="30.85546875" customWidth="1"/>
    <col min="7" max="7" width="16.28515625" customWidth="1"/>
    <col min="8" max="8" width="15.7109375" customWidth="1"/>
    <col min="9" max="9" width="16.5703125" customWidth="1"/>
    <col min="10" max="10" width="18.5703125" customWidth="1"/>
  </cols>
  <sheetData>
    <row r="1" spans="1:10" ht="23.45">
      <c r="A1" s="3" t="s">
        <v>0</v>
      </c>
      <c r="B1" s="3"/>
    </row>
    <row r="2" spans="1:10" ht="18.600000000000001">
      <c r="B2" s="39" t="s">
        <v>1</v>
      </c>
      <c r="C2" s="39" t="s">
        <v>2</v>
      </c>
      <c r="D2" s="40" t="s">
        <v>3</v>
      </c>
      <c r="E2" s="26"/>
    </row>
    <row r="3" spans="1:10" ht="18.600000000000001">
      <c r="A3" s="22" t="s">
        <v>4</v>
      </c>
      <c r="B3" s="6"/>
      <c r="C3" s="6"/>
      <c r="D3" s="41"/>
      <c r="E3" s="6"/>
      <c r="F3" s="6"/>
      <c r="G3" s="6"/>
      <c r="H3" s="6"/>
      <c r="I3" s="6"/>
      <c r="J3" s="7"/>
    </row>
    <row r="4" spans="1:10">
      <c r="A4" s="8"/>
      <c r="B4" s="10"/>
      <c r="C4" s="9"/>
      <c r="D4" s="42"/>
      <c r="E4" s="10"/>
      <c r="F4" s="9"/>
      <c r="G4" s="10"/>
      <c r="H4" s="10"/>
      <c r="I4" s="10"/>
      <c r="J4" s="11"/>
    </row>
    <row r="5" spans="1:10" ht="16.5" customHeight="1">
      <c r="A5" s="23" t="s">
        <v>5</v>
      </c>
      <c r="B5" s="13">
        <v>15000</v>
      </c>
      <c r="C5" s="24">
        <v>15000</v>
      </c>
      <c r="D5" s="43" t="s">
        <v>6</v>
      </c>
      <c r="E5" s="10"/>
      <c r="F5" s="18"/>
      <c r="G5" s="10"/>
      <c r="H5" s="10"/>
      <c r="I5" s="10"/>
      <c r="J5" s="11"/>
    </row>
    <row r="6" spans="1:10" ht="43.5">
      <c r="A6" s="23" t="s">
        <v>7</v>
      </c>
      <c r="B6" s="24">
        <v>202060</v>
      </c>
      <c r="C6" s="24">
        <v>180000</v>
      </c>
      <c r="D6" s="44" t="s">
        <v>8</v>
      </c>
      <c r="E6" s="10"/>
      <c r="F6" s="10"/>
      <c r="G6" s="10"/>
      <c r="H6" s="10"/>
      <c r="I6" s="10"/>
      <c r="J6" s="11"/>
    </row>
    <row r="7" spans="1:10">
      <c r="A7" s="12" t="s">
        <v>9</v>
      </c>
      <c r="B7" s="13">
        <v>1681330</v>
      </c>
      <c r="C7" s="24">
        <v>1681330</v>
      </c>
      <c r="D7" s="44" t="s">
        <v>10</v>
      </c>
      <c r="E7" s="10"/>
      <c r="F7" s="10"/>
      <c r="G7" s="10"/>
      <c r="H7" s="10"/>
      <c r="I7" s="10"/>
      <c r="J7" s="11"/>
    </row>
    <row r="8" spans="1:10">
      <c r="A8" s="12" t="s">
        <v>11</v>
      </c>
      <c r="B8" s="13">
        <v>3000000</v>
      </c>
      <c r="C8" s="13">
        <v>3500000</v>
      </c>
      <c r="D8" s="43" t="s">
        <v>12</v>
      </c>
      <c r="E8" s="10"/>
      <c r="F8" s="10"/>
      <c r="G8" s="10"/>
      <c r="H8" s="10"/>
      <c r="I8" s="10"/>
      <c r="J8" s="11"/>
    </row>
    <row r="9" spans="1:10" ht="43.5">
      <c r="A9" s="23" t="s">
        <v>13</v>
      </c>
      <c r="B9" s="24">
        <v>322050</v>
      </c>
      <c r="C9" s="24">
        <v>323400</v>
      </c>
      <c r="D9" s="45" t="s">
        <v>14</v>
      </c>
      <c r="E9" s="10"/>
      <c r="F9" s="10"/>
      <c r="G9" s="10"/>
      <c r="H9" s="10"/>
      <c r="I9" s="10"/>
      <c r="J9" s="11"/>
    </row>
    <row r="10" spans="1:10">
      <c r="A10" s="14" t="s">
        <v>15</v>
      </c>
      <c r="B10" s="28">
        <v>16950</v>
      </c>
      <c r="C10" s="10">
        <v>16172</v>
      </c>
      <c r="D10" s="43" t="s">
        <v>16</v>
      </c>
      <c r="E10" s="10"/>
      <c r="F10" s="10"/>
      <c r="G10" s="10"/>
      <c r="H10" s="10"/>
      <c r="I10" s="10"/>
      <c r="J10" s="11"/>
    </row>
    <row r="11" spans="1:10">
      <c r="A11" s="12" t="s">
        <v>17</v>
      </c>
      <c r="B11" s="13">
        <v>275000</v>
      </c>
      <c r="C11" s="13">
        <v>682016</v>
      </c>
      <c r="D11" s="43" t="s">
        <v>18</v>
      </c>
      <c r="E11" s="10"/>
      <c r="F11" s="10"/>
      <c r="G11" s="10"/>
      <c r="H11" s="10"/>
      <c r="I11" s="10"/>
      <c r="J11" s="11"/>
    </row>
    <row r="12" spans="1:10">
      <c r="A12" s="12" t="s">
        <v>19</v>
      </c>
      <c r="B12" s="13">
        <v>935500</v>
      </c>
      <c r="C12" s="13">
        <v>935500</v>
      </c>
      <c r="D12" s="43"/>
      <c r="E12" s="10"/>
      <c r="F12" s="10"/>
      <c r="G12" s="10"/>
      <c r="H12" s="10"/>
      <c r="I12" s="10"/>
      <c r="J12" s="11"/>
    </row>
    <row r="13" spans="1:10">
      <c r="A13" s="15" t="s">
        <v>20</v>
      </c>
      <c r="B13" s="16"/>
      <c r="C13" s="16"/>
      <c r="D13" s="46"/>
      <c r="E13" s="16"/>
      <c r="F13" s="16"/>
      <c r="G13" s="16"/>
      <c r="H13" s="16"/>
      <c r="I13" s="16"/>
      <c r="J13" s="17"/>
    </row>
    <row r="14" spans="1:10" ht="18.600000000000001">
      <c r="A14" s="25" t="s">
        <v>21</v>
      </c>
      <c r="B14" s="1"/>
      <c r="C14" s="25"/>
      <c r="D14" s="47"/>
    </row>
    <row r="15" spans="1:10" ht="18.600000000000001">
      <c r="A15" s="25"/>
      <c r="B15" s="1"/>
      <c r="C15" s="25"/>
      <c r="D15" s="47"/>
    </row>
    <row r="16" spans="1:10">
      <c r="A16" s="1"/>
      <c r="B16" s="1"/>
      <c r="D16" s="48" t="s">
        <v>3</v>
      </c>
    </row>
    <row r="17" spans="1:10" ht="18.600000000000001">
      <c r="A17" s="22" t="s">
        <v>22</v>
      </c>
      <c r="B17" s="6"/>
      <c r="C17" s="6"/>
      <c r="D17" s="41"/>
      <c r="E17" s="6"/>
      <c r="F17" s="6"/>
      <c r="G17" s="6"/>
      <c r="H17" s="6"/>
      <c r="I17" s="6"/>
      <c r="J17" s="7"/>
    </row>
    <row r="18" spans="1:10">
      <c r="A18" s="12"/>
      <c r="B18" s="10"/>
      <c r="C18" s="9"/>
      <c r="D18" s="49"/>
      <c r="E18" s="10"/>
      <c r="F18" s="10"/>
      <c r="G18" s="10"/>
      <c r="H18" s="10"/>
      <c r="I18" s="10"/>
      <c r="J18" s="11"/>
    </row>
    <row r="19" spans="1:10">
      <c r="A19" s="12" t="s">
        <v>23</v>
      </c>
      <c r="B19" s="13">
        <v>25000</v>
      </c>
      <c r="C19" s="35">
        <f>50000+15000</f>
        <v>65000</v>
      </c>
      <c r="D19" s="50" t="s">
        <v>24</v>
      </c>
      <c r="E19" s="10"/>
      <c r="F19" s="10"/>
      <c r="G19" s="10"/>
      <c r="H19" s="10"/>
      <c r="I19" s="10"/>
      <c r="J19" s="11"/>
    </row>
    <row r="20" spans="1:10">
      <c r="A20" s="12" t="s">
        <v>25</v>
      </c>
      <c r="B20" s="13">
        <v>15000</v>
      </c>
      <c r="C20" s="54">
        <v>20000</v>
      </c>
      <c r="D20" s="43"/>
      <c r="E20" s="10"/>
      <c r="F20" s="10"/>
      <c r="G20" s="10"/>
      <c r="H20" s="10"/>
      <c r="I20" s="10"/>
      <c r="J20" s="11"/>
    </row>
    <row r="21" spans="1:10">
      <c r="A21" s="12" t="s">
        <v>26</v>
      </c>
      <c r="B21" s="13">
        <v>120000</v>
      </c>
      <c r="C21" s="29">
        <v>235.035</v>
      </c>
      <c r="D21" s="43"/>
      <c r="E21" s="10"/>
      <c r="F21" s="10"/>
      <c r="G21" s="10"/>
      <c r="H21" s="10"/>
      <c r="I21" s="10"/>
      <c r="J21" s="11"/>
    </row>
    <row r="22" spans="1:10">
      <c r="A22" s="12" t="s">
        <v>27</v>
      </c>
      <c r="B22" s="13">
        <v>108000</v>
      </c>
      <c r="C22" s="13">
        <v>100000</v>
      </c>
      <c r="D22" s="43"/>
      <c r="E22" s="10"/>
      <c r="F22" s="10"/>
      <c r="G22" s="10"/>
      <c r="H22" s="10"/>
      <c r="I22" s="10"/>
      <c r="J22" s="11"/>
    </row>
    <row r="23" spans="1:10">
      <c r="A23" s="12" t="s">
        <v>28</v>
      </c>
      <c r="B23" s="10" t="s">
        <v>29</v>
      </c>
      <c r="C23" s="10">
        <v>323400</v>
      </c>
      <c r="D23" s="43"/>
      <c r="E23" s="10"/>
      <c r="F23" s="10"/>
      <c r="G23" s="10"/>
      <c r="H23" s="10"/>
      <c r="I23" s="10"/>
      <c r="J23" s="11"/>
    </row>
    <row r="24" spans="1:10">
      <c r="A24" s="15" t="s">
        <v>30</v>
      </c>
      <c r="B24" s="30">
        <v>50000</v>
      </c>
      <c r="C24" s="30">
        <v>45000</v>
      </c>
      <c r="D24" s="46"/>
      <c r="E24" s="16"/>
      <c r="F24" s="16"/>
      <c r="G24" s="16"/>
      <c r="H24" s="16"/>
      <c r="I24" s="16"/>
      <c r="J24" s="17"/>
    </row>
    <row r="25" spans="1:10">
      <c r="A25" s="1"/>
      <c r="B25" s="1"/>
      <c r="C25" s="2"/>
      <c r="D25" s="47"/>
    </row>
    <row r="26" spans="1:10">
      <c r="D26" s="48" t="s">
        <v>3</v>
      </c>
    </row>
    <row r="27" spans="1:10" ht="18.600000000000001">
      <c r="A27" s="22" t="s">
        <v>31</v>
      </c>
      <c r="B27" s="21"/>
      <c r="C27" s="6"/>
      <c r="D27" s="41"/>
      <c r="E27" s="6"/>
      <c r="F27" s="21"/>
      <c r="G27" s="6"/>
      <c r="H27" s="6"/>
      <c r="I27" s="6"/>
      <c r="J27" s="7"/>
    </row>
    <row r="28" spans="1:10">
      <c r="A28" s="8"/>
      <c r="B28" s="10"/>
      <c r="C28" s="9"/>
      <c r="D28" s="43"/>
      <c r="E28" s="10"/>
      <c r="F28" s="10"/>
      <c r="G28" s="10"/>
      <c r="H28" s="10"/>
      <c r="I28" s="10"/>
      <c r="J28" s="11"/>
    </row>
    <row r="29" spans="1:10" ht="43.5">
      <c r="A29" s="23" t="s">
        <v>32</v>
      </c>
      <c r="B29" s="24">
        <v>1617200</v>
      </c>
      <c r="C29" s="31">
        <v>1700000</v>
      </c>
      <c r="D29" s="45" t="s">
        <v>33</v>
      </c>
      <c r="E29" s="10"/>
      <c r="F29" s="10"/>
      <c r="G29" s="10"/>
      <c r="H29" s="10"/>
      <c r="I29" s="10"/>
      <c r="J29" s="11"/>
    </row>
    <row r="30" spans="1:10">
      <c r="A30" s="12" t="s">
        <v>34</v>
      </c>
      <c r="B30" s="13">
        <v>194064</v>
      </c>
      <c r="C30" s="13">
        <v>204000</v>
      </c>
      <c r="D30" s="43"/>
      <c r="E30" s="10"/>
      <c r="F30" s="10"/>
      <c r="G30" s="10"/>
      <c r="H30" s="10"/>
      <c r="I30" s="10"/>
      <c r="J30" s="11"/>
    </row>
    <row r="31" spans="1:10">
      <c r="A31" s="23" t="s">
        <v>35</v>
      </c>
      <c r="B31" s="24">
        <v>491028</v>
      </c>
      <c r="C31" s="34">
        <f>491028</f>
        <v>491028</v>
      </c>
      <c r="D31" s="45" t="s">
        <v>36</v>
      </c>
      <c r="E31" s="10"/>
      <c r="F31" s="10"/>
      <c r="G31" s="10"/>
      <c r="H31" s="10"/>
      <c r="I31" s="10"/>
      <c r="J31" s="11"/>
    </row>
    <row r="32" spans="1:10" ht="26.1">
      <c r="A32" s="23" t="s">
        <v>37</v>
      </c>
      <c r="B32" s="24">
        <v>127976</v>
      </c>
      <c r="C32" s="24">
        <v>127976</v>
      </c>
      <c r="D32" s="72" t="s">
        <v>38</v>
      </c>
      <c r="E32" s="10"/>
      <c r="F32" s="18"/>
      <c r="G32" s="10"/>
      <c r="H32" s="10"/>
      <c r="I32" s="10"/>
      <c r="J32" s="11"/>
    </row>
    <row r="33" spans="1:10">
      <c r="A33" s="23" t="s">
        <v>39</v>
      </c>
      <c r="B33" s="27">
        <v>0</v>
      </c>
      <c r="C33" s="34">
        <v>0</v>
      </c>
      <c r="D33" s="51"/>
      <c r="E33" s="10"/>
      <c r="F33" s="18"/>
      <c r="G33" s="10"/>
      <c r="H33" s="10"/>
      <c r="I33" s="10"/>
      <c r="J33" s="11"/>
    </row>
    <row r="34" spans="1:10">
      <c r="A34" s="23" t="s">
        <v>40</v>
      </c>
      <c r="B34" s="24">
        <v>0</v>
      </c>
      <c r="C34" s="24">
        <v>0</v>
      </c>
      <c r="D34" s="51"/>
      <c r="E34" s="10"/>
      <c r="F34" s="18"/>
      <c r="G34" s="10"/>
      <c r="H34" s="10"/>
      <c r="I34" s="10"/>
      <c r="J34" s="11"/>
    </row>
    <row r="35" spans="1:10">
      <c r="A35" s="23" t="s">
        <v>41</v>
      </c>
      <c r="B35" s="24">
        <v>315305</v>
      </c>
      <c r="C35" s="24">
        <f>C29*0.141+69234.94</f>
        <v>308934.93999999994</v>
      </c>
      <c r="D35" s="58" t="s">
        <v>42</v>
      </c>
      <c r="E35" s="10"/>
      <c r="F35" s="10"/>
      <c r="G35" s="10"/>
      <c r="H35" s="10"/>
      <c r="I35" s="10"/>
      <c r="J35" s="11"/>
    </row>
    <row r="36" spans="1:10">
      <c r="A36" s="9" t="s">
        <v>43</v>
      </c>
      <c r="B36" s="13">
        <v>24941</v>
      </c>
      <c r="C36" s="10">
        <f>C30*0.141</f>
        <v>28763.999999999996</v>
      </c>
      <c r="D36" s="43"/>
      <c r="E36" s="10"/>
      <c r="F36" s="10"/>
      <c r="G36" s="10"/>
      <c r="H36" s="10"/>
      <c r="I36" s="10"/>
      <c r="J36" s="11"/>
    </row>
    <row r="37" spans="1:10">
      <c r="A37" s="9" t="s">
        <v>44</v>
      </c>
      <c r="B37" s="13">
        <v>36000</v>
      </c>
      <c r="C37" s="54">
        <v>36000</v>
      </c>
      <c r="D37" s="43" t="s">
        <v>45</v>
      </c>
      <c r="E37" s="10"/>
      <c r="F37" s="10"/>
      <c r="G37" s="10"/>
      <c r="H37" s="10"/>
      <c r="I37" s="10"/>
      <c r="J37" s="11"/>
    </row>
    <row r="38" spans="1:10">
      <c r="A38" s="10"/>
      <c r="B38" s="10"/>
      <c r="C38" s="10"/>
      <c r="D38" s="43"/>
      <c r="E38" s="10"/>
      <c r="F38" s="10"/>
      <c r="G38" s="10"/>
      <c r="H38" s="10"/>
      <c r="I38" s="10"/>
      <c r="J38" s="11"/>
    </row>
    <row r="39" spans="1:10">
      <c r="A39" s="19"/>
      <c r="B39" s="4"/>
      <c r="C39" s="4"/>
      <c r="D39" s="52"/>
      <c r="E39" s="4"/>
      <c r="F39" s="4"/>
      <c r="G39" s="4"/>
      <c r="H39" s="4"/>
      <c r="I39" s="4"/>
      <c r="J39" s="33"/>
    </row>
    <row r="40" spans="1:10" ht="21">
      <c r="A40" s="32" t="s">
        <v>46</v>
      </c>
      <c r="B40" s="21"/>
      <c r="C40" s="6"/>
      <c r="D40" s="41"/>
      <c r="E40" s="6"/>
      <c r="F40" s="21"/>
      <c r="G40" s="6"/>
      <c r="H40" s="6"/>
      <c r="I40" s="6"/>
      <c r="J40" s="11"/>
    </row>
    <row r="41" spans="1:10" ht="29.1">
      <c r="A41" s="12"/>
      <c r="B41" s="9"/>
      <c r="C41" s="10"/>
      <c r="D41" s="45" t="s">
        <v>47</v>
      </c>
      <c r="E41" s="10"/>
      <c r="F41" s="18"/>
      <c r="G41" s="10"/>
      <c r="H41" s="10"/>
      <c r="I41" s="10"/>
      <c r="J41" s="11"/>
    </row>
    <row r="42" spans="1:10">
      <c r="A42" s="23" t="s">
        <v>48</v>
      </c>
      <c r="B42" s="24">
        <v>425000</v>
      </c>
      <c r="C42" s="24">
        <v>450000</v>
      </c>
      <c r="D42" s="53"/>
      <c r="E42" s="10"/>
      <c r="F42" s="18"/>
      <c r="G42" s="10"/>
      <c r="H42" s="10"/>
      <c r="I42" s="10"/>
      <c r="J42" s="11"/>
    </row>
    <row r="43" spans="1:10">
      <c r="A43" s="12" t="s">
        <v>49</v>
      </c>
      <c r="B43" s="13">
        <v>50000</v>
      </c>
      <c r="C43" s="13">
        <v>50000</v>
      </c>
      <c r="D43" s="43"/>
      <c r="E43" s="10"/>
      <c r="F43" s="10"/>
      <c r="G43" s="10"/>
      <c r="H43" s="10"/>
      <c r="I43" s="10"/>
      <c r="J43" s="11"/>
    </row>
    <row r="44" spans="1:10">
      <c r="A44" s="12" t="s">
        <v>50</v>
      </c>
      <c r="B44" s="13">
        <v>20000</v>
      </c>
      <c r="C44" s="10">
        <v>20000</v>
      </c>
      <c r="D44" s="49"/>
      <c r="E44" s="10"/>
      <c r="F44" s="10"/>
      <c r="G44" s="10"/>
      <c r="H44" s="10"/>
      <c r="I44" s="10"/>
      <c r="J44" s="11"/>
    </row>
    <row r="45" spans="1:10">
      <c r="A45" s="12" t="s">
        <v>51</v>
      </c>
      <c r="B45" s="13">
        <v>40000</v>
      </c>
      <c r="C45" s="13">
        <v>40000</v>
      </c>
      <c r="D45" s="43"/>
      <c r="E45" s="10"/>
      <c r="F45" s="10"/>
      <c r="G45" s="10"/>
      <c r="H45" s="10"/>
      <c r="I45" s="10"/>
      <c r="J45" s="11"/>
    </row>
    <row r="46" spans="1:10">
      <c r="A46" s="12" t="s">
        <v>52</v>
      </c>
      <c r="B46" s="10">
        <v>5000</v>
      </c>
      <c r="C46" s="10">
        <v>5000</v>
      </c>
      <c r="D46" s="43"/>
      <c r="E46" s="10"/>
      <c r="F46" s="10"/>
      <c r="G46" s="10"/>
      <c r="H46" s="10"/>
      <c r="I46" s="10"/>
      <c r="J46" s="11"/>
    </row>
    <row r="47" spans="1:10">
      <c r="A47" s="12" t="s">
        <v>53</v>
      </c>
      <c r="B47" s="13">
        <v>30000</v>
      </c>
      <c r="C47" s="13">
        <v>30000</v>
      </c>
      <c r="D47" s="43"/>
      <c r="E47" s="10"/>
      <c r="F47" s="10"/>
      <c r="G47" s="10"/>
      <c r="H47" s="10"/>
      <c r="I47" s="10"/>
      <c r="J47" s="11"/>
    </row>
    <row r="48" spans="1:10">
      <c r="A48" s="23" t="s">
        <v>54</v>
      </c>
      <c r="B48" s="24">
        <v>25000</v>
      </c>
      <c r="C48" s="24">
        <v>25000</v>
      </c>
      <c r="D48" s="45"/>
      <c r="E48" s="10"/>
      <c r="F48" s="10"/>
      <c r="G48" s="10"/>
      <c r="H48" s="10"/>
      <c r="I48" s="10"/>
      <c r="J48" s="11"/>
    </row>
    <row r="49" spans="1:10">
      <c r="A49" s="23" t="s">
        <v>55</v>
      </c>
      <c r="B49" s="24">
        <v>40000</v>
      </c>
      <c r="C49" s="24">
        <v>40000</v>
      </c>
      <c r="D49" s="45"/>
      <c r="E49" s="10"/>
      <c r="F49" s="10"/>
      <c r="G49" s="10"/>
      <c r="H49" s="10"/>
      <c r="I49" s="10"/>
      <c r="J49" s="11"/>
    </row>
    <row r="50" spans="1:10">
      <c r="A50" s="12" t="s">
        <v>56</v>
      </c>
      <c r="B50" s="13">
        <v>281500</v>
      </c>
      <c r="C50" s="13">
        <v>410000</v>
      </c>
      <c r="D50" s="43" t="s">
        <v>57</v>
      </c>
      <c r="E50" s="10"/>
      <c r="F50" s="18"/>
      <c r="G50" s="10"/>
      <c r="H50" s="10"/>
      <c r="I50" s="10"/>
      <c r="J50" s="11"/>
    </row>
    <row r="51" spans="1:10" ht="29.1">
      <c r="A51" s="12" t="s">
        <v>58</v>
      </c>
      <c r="B51" s="24">
        <v>48000</v>
      </c>
      <c r="C51" s="24">
        <v>48000</v>
      </c>
      <c r="D51" s="45" t="s">
        <v>59</v>
      </c>
      <c r="E51" s="10"/>
      <c r="F51" s="18"/>
      <c r="G51" s="10"/>
      <c r="H51" s="10"/>
      <c r="I51" s="10"/>
      <c r="J51" s="11"/>
    </row>
    <row r="52" spans="1:10">
      <c r="A52" s="23" t="s">
        <v>60</v>
      </c>
      <c r="B52" s="24">
        <v>15000</v>
      </c>
      <c r="C52" s="24">
        <v>15000</v>
      </c>
      <c r="D52" s="45"/>
      <c r="E52" s="10"/>
      <c r="F52" s="10"/>
      <c r="G52" s="10"/>
      <c r="H52" s="10"/>
      <c r="I52" s="10"/>
      <c r="J52" s="11"/>
    </row>
    <row r="53" spans="1:10">
      <c r="A53" s="12" t="s">
        <v>61</v>
      </c>
      <c r="B53" s="13">
        <v>897500</v>
      </c>
      <c r="C53" s="13">
        <v>979000</v>
      </c>
      <c r="D53" s="43" t="s">
        <v>62</v>
      </c>
      <c r="E53" s="10"/>
      <c r="F53" s="10"/>
      <c r="G53" s="10"/>
      <c r="H53" s="10"/>
      <c r="I53" s="10"/>
      <c r="J53" s="11"/>
    </row>
    <row r="54" spans="1:10">
      <c r="A54" s="12" t="s">
        <v>63</v>
      </c>
      <c r="B54" s="10">
        <v>6500</v>
      </c>
      <c r="C54" s="10">
        <v>6500</v>
      </c>
      <c r="D54" s="43"/>
      <c r="E54" s="10"/>
      <c r="F54" s="10"/>
      <c r="G54" s="10"/>
      <c r="H54" s="10"/>
      <c r="I54" s="10"/>
      <c r="J54" s="11"/>
    </row>
    <row r="55" spans="1:10">
      <c r="A55" s="12" t="s">
        <v>64</v>
      </c>
      <c r="B55" s="13">
        <v>20000</v>
      </c>
      <c r="C55" s="13">
        <v>420000</v>
      </c>
      <c r="D55" s="44" t="s">
        <v>65</v>
      </c>
      <c r="E55" s="10"/>
      <c r="F55" s="10"/>
      <c r="G55" s="10"/>
      <c r="H55" s="10"/>
      <c r="I55" s="10"/>
      <c r="J55" s="11"/>
    </row>
    <row r="56" spans="1:10">
      <c r="A56" s="12" t="s">
        <v>66</v>
      </c>
      <c r="B56" s="13">
        <v>25000</v>
      </c>
      <c r="C56" s="13">
        <v>25000</v>
      </c>
      <c r="D56" s="43"/>
      <c r="E56" s="10"/>
      <c r="F56" s="10"/>
      <c r="G56" s="10"/>
      <c r="H56" s="10"/>
      <c r="I56" s="10"/>
      <c r="J56" s="11"/>
    </row>
    <row r="57" spans="1:10">
      <c r="A57" s="12" t="s">
        <v>67</v>
      </c>
      <c r="B57" s="13">
        <v>16000</v>
      </c>
      <c r="C57" s="13">
        <v>20000</v>
      </c>
      <c r="D57" s="43"/>
      <c r="E57" s="10"/>
      <c r="F57" s="10"/>
      <c r="G57" s="10"/>
      <c r="H57" s="10"/>
      <c r="I57" s="10"/>
      <c r="J57" s="11"/>
    </row>
    <row r="58" spans="1:10">
      <c r="A58" s="9" t="s">
        <v>68</v>
      </c>
      <c r="B58" s="13">
        <v>935500</v>
      </c>
      <c r="C58" s="13">
        <v>935000</v>
      </c>
      <c r="D58" s="43"/>
      <c r="E58" s="10"/>
      <c r="F58" s="10"/>
      <c r="G58" s="10"/>
      <c r="H58" s="10"/>
      <c r="I58" s="10"/>
      <c r="J58" s="11"/>
    </row>
    <row r="59" spans="1:10" ht="29.1">
      <c r="A59" s="71" t="s">
        <v>69</v>
      </c>
      <c r="B59" s="63">
        <v>10000</v>
      </c>
      <c r="C59" s="63">
        <v>150000</v>
      </c>
      <c r="D59" s="62" t="s">
        <v>70</v>
      </c>
      <c r="E59" s="16"/>
      <c r="F59" s="16"/>
      <c r="G59" s="16"/>
      <c r="H59" s="16"/>
      <c r="I59" s="16"/>
      <c r="J59" s="17"/>
    </row>
    <row r="60" spans="1:10">
      <c r="D60" s="47"/>
    </row>
    <row r="61" spans="1:10">
      <c r="A61" s="5" t="s">
        <v>71</v>
      </c>
      <c r="B61" s="21"/>
      <c r="C61" s="6"/>
      <c r="D61" s="41"/>
      <c r="E61" s="6"/>
      <c r="F61" s="6"/>
      <c r="G61" s="6"/>
      <c r="H61" s="6"/>
      <c r="I61" s="6"/>
      <c r="J61" s="7"/>
    </row>
    <row r="62" spans="1:10">
      <c r="A62" s="8"/>
      <c r="B62" s="10"/>
      <c r="C62" s="10"/>
      <c r="D62" s="43"/>
      <c r="E62" s="10"/>
      <c r="F62" s="10"/>
      <c r="G62" s="10"/>
      <c r="H62" s="10"/>
      <c r="I62" s="10"/>
      <c r="J62" s="11"/>
    </row>
    <row r="63" spans="1:10">
      <c r="A63" s="12" t="s">
        <v>72</v>
      </c>
      <c r="B63" s="10">
        <v>-5000</v>
      </c>
      <c r="C63" s="10">
        <v>-5000</v>
      </c>
      <c r="D63" s="43"/>
      <c r="E63" s="10"/>
      <c r="F63" s="10"/>
      <c r="G63" s="10"/>
      <c r="H63" s="10"/>
      <c r="I63" s="10"/>
      <c r="J63" s="11"/>
    </row>
    <row r="64" spans="1:10">
      <c r="A64" s="15" t="s">
        <v>73</v>
      </c>
      <c r="B64" s="16">
        <v>5000</v>
      </c>
      <c r="C64" s="16">
        <v>5000</v>
      </c>
      <c r="D64" s="46"/>
      <c r="E64" s="16"/>
      <c r="F64" s="16"/>
      <c r="G64" s="16"/>
      <c r="H64" s="16"/>
      <c r="I64" s="16"/>
      <c r="J64" s="17"/>
    </row>
    <row r="67" spans="2:3">
      <c r="B67" s="2"/>
      <c r="C67" s="2"/>
    </row>
    <row r="68" spans="2:3">
      <c r="B68" s="2"/>
    </row>
    <row r="70" spans="2:3">
      <c r="B70" s="2"/>
      <c r="C70" s="2"/>
    </row>
    <row r="71" spans="2:3">
      <c r="B71" s="2"/>
    </row>
    <row r="72" spans="2:3">
      <c r="B72" s="5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0B049-B391-4058-BDEE-A39459A08BA3}">
  <dimension ref="A1:F69"/>
  <sheetViews>
    <sheetView workbookViewId="0">
      <selection activeCell="C32" sqref="C32"/>
    </sheetView>
  </sheetViews>
  <sheetFormatPr defaultColWidth="8.7109375" defaultRowHeight="14.45"/>
  <cols>
    <col min="2" max="2" width="56.85546875" customWidth="1"/>
    <col min="3" max="3" width="17.140625" customWidth="1"/>
    <col min="4" max="4" width="26" customWidth="1"/>
    <col min="5" max="5" width="36.140625" customWidth="1"/>
    <col min="6" max="6" width="35.28515625" customWidth="1"/>
  </cols>
  <sheetData>
    <row r="1" spans="1:6" ht="23.45">
      <c r="A1" s="61"/>
      <c r="B1" s="36" t="s">
        <v>74</v>
      </c>
      <c r="C1" s="37">
        <v>2024</v>
      </c>
      <c r="D1" s="37">
        <v>2025</v>
      </c>
      <c r="E1" s="38" t="s">
        <v>75</v>
      </c>
    </row>
    <row r="2" spans="1:6" ht="29.1">
      <c r="A2" s="27">
        <v>1</v>
      </c>
      <c r="B2" s="60" t="s">
        <v>76</v>
      </c>
      <c r="C2" s="59">
        <v>0</v>
      </c>
      <c r="D2" s="34">
        <v>400000</v>
      </c>
      <c r="E2" s="69" t="s">
        <v>77</v>
      </c>
      <c r="F2" s="10"/>
    </row>
    <row r="3" spans="1:6">
      <c r="A3">
        <v>2</v>
      </c>
      <c r="B3" s="1" t="s">
        <v>78</v>
      </c>
      <c r="C3">
        <v>9000</v>
      </c>
      <c r="D3">
        <v>9000</v>
      </c>
    </row>
    <row r="4" spans="1:6" ht="72.599999999999994">
      <c r="A4" s="27">
        <v>3</v>
      </c>
      <c r="B4" s="60" t="s">
        <v>79</v>
      </c>
      <c r="C4" s="27">
        <f>50000+50000+53000+60000</f>
        <v>213000</v>
      </c>
      <c r="D4" s="24">
        <v>153000</v>
      </c>
      <c r="E4" s="18" t="s">
        <v>80</v>
      </c>
      <c r="F4" s="27"/>
    </row>
    <row r="5" spans="1:6" ht="29.1">
      <c r="A5" s="66">
        <v>4</v>
      </c>
      <c r="B5" s="68" t="s">
        <v>81</v>
      </c>
      <c r="C5" s="65">
        <v>105000</v>
      </c>
      <c r="D5" s="65">
        <v>70000</v>
      </c>
      <c r="E5" s="64" t="s">
        <v>82</v>
      </c>
    </row>
    <row r="6" spans="1:6">
      <c r="A6" s="10">
        <v>5</v>
      </c>
      <c r="B6" s="9" t="s">
        <v>83</v>
      </c>
      <c r="C6" s="13">
        <v>60000</v>
      </c>
      <c r="D6" s="13">
        <v>75000</v>
      </c>
      <c r="E6" s="10" t="s">
        <v>84</v>
      </c>
      <c r="F6" s="10"/>
    </row>
    <row r="7" spans="1:6" ht="57.95">
      <c r="A7" s="66">
        <v>6</v>
      </c>
      <c r="B7" s="68" t="s">
        <v>85</v>
      </c>
      <c r="C7" s="66">
        <v>0</v>
      </c>
      <c r="D7" s="65">
        <v>140000</v>
      </c>
      <c r="E7" s="64" t="s">
        <v>86</v>
      </c>
    </row>
    <row r="8" spans="1:6" ht="29.1">
      <c r="A8" s="27">
        <v>7</v>
      </c>
      <c r="B8" s="60" t="s">
        <v>87</v>
      </c>
      <c r="C8" s="24">
        <v>300000</v>
      </c>
      <c r="D8" s="24">
        <v>220000</v>
      </c>
      <c r="E8" s="18" t="s">
        <v>88</v>
      </c>
      <c r="F8" s="10"/>
    </row>
    <row r="9" spans="1:6" ht="29.1">
      <c r="A9" s="66">
        <v>6</v>
      </c>
      <c r="B9" s="68" t="s">
        <v>89</v>
      </c>
      <c r="C9" s="65">
        <v>170000</v>
      </c>
      <c r="D9" s="65">
        <v>243000</v>
      </c>
      <c r="E9" s="67" t="s">
        <v>90</v>
      </c>
    </row>
    <row r="10" spans="1:6" ht="43.5">
      <c r="A10" s="27">
        <v>10</v>
      </c>
      <c r="B10" s="60" t="s">
        <v>91</v>
      </c>
      <c r="C10" s="24">
        <v>79000</v>
      </c>
      <c r="D10" s="24">
        <v>49000</v>
      </c>
      <c r="E10" s="18" t="s">
        <v>92</v>
      </c>
      <c r="F10" s="10"/>
    </row>
    <row r="11" spans="1:6">
      <c r="A11">
        <v>16</v>
      </c>
      <c r="B11" s="1" t="s">
        <v>93</v>
      </c>
      <c r="C11" s="2">
        <v>18000</v>
      </c>
      <c r="D11" s="2">
        <v>18000</v>
      </c>
    </row>
    <row r="12" spans="1:6">
      <c r="A12" s="10">
        <v>14</v>
      </c>
      <c r="B12" s="9" t="s">
        <v>94</v>
      </c>
      <c r="C12" s="13">
        <v>10000</v>
      </c>
      <c r="D12" s="13">
        <v>10000</v>
      </c>
      <c r="E12" s="10"/>
      <c r="F12" s="10"/>
    </row>
    <row r="13" spans="1:6">
      <c r="A13">
        <v>15</v>
      </c>
      <c r="B13" s="1" t="s">
        <v>95</v>
      </c>
      <c r="C13" s="2">
        <v>10000</v>
      </c>
      <c r="D13" s="2">
        <v>10000</v>
      </c>
    </row>
    <row r="14" spans="1:6">
      <c r="A14" s="10"/>
      <c r="B14" s="9" t="s">
        <v>96</v>
      </c>
      <c r="C14" s="13">
        <v>10000</v>
      </c>
      <c r="D14" s="13">
        <v>0</v>
      </c>
      <c r="E14" s="10"/>
      <c r="F14" s="10"/>
    </row>
    <row r="15" spans="1:6">
      <c r="A15">
        <v>13</v>
      </c>
      <c r="B15" s="1" t="s">
        <v>97</v>
      </c>
      <c r="C15" s="2">
        <v>10000</v>
      </c>
      <c r="D15" s="2">
        <v>10000</v>
      </c>
    </row>
    <row r="16" spans="1:6">
      <c r="A16" s="10"/>
      <c r="B16" s="9" t="s">
        <v>98</v>
      </c>
      <c r="C16" s="13">
        <v>40000</v>
      </c>
      <c r="D16" s="13">
        <v>40000</v>
      </c>
      <c r="E16" s="10"/>
      <c r="F16" s="10"/>
    </row>
    <row r="17" spans="1:6">
      <c r="A17">
        <v>23</v>
      </c>
      <c r="B17" s="1" t="s">
        <v>99</v>
      </c>
      <c r="C17" s="2">
        <v>8000</v>
      </c>
      <c r="D17" s="2">
        <v>8000</v>
      </c>
    </row>
    <row r="18" spans="1:6">
      <c r="A18" s="10">
        <v>24</v>
      </c>
      <c r="B18" s="9" t="s">
        <v>100</v>
      </c>
      <c r="C18" s="13">
        <v>15000</v>
      </c>
      <c r="D18" s="13">
        <v>15000</v>
      </c>
      <c r="E18" s="10"/>
      <c r="F18" s="10"/>
    </row>
    <row r="19" spans="1:6">
      <c r="A19">
        <v>25</v>
      </c>
      <c r="B19" s="1" t="s">
        <v>101</v>
      </c>
      <c r="C19" s="2">
        <v>15000</v>
      </c>
      <c r="D19" s="2">
        <v>15000</v>
      </c>
    </row>
    <row r="20" spans="1:6">
      <c r="A20" s="10">
        <v>26</v>
      </c>
      <c r="B20" s="9" t="s">
        <v>102</v>
      </c>
      <c r="C20" s="10">
        <v>0</v>
      </c>
      <c r="D20" s="10">
        <v>0</v>
      </c>
      <c r="E20" s="10"/>
      <c r="F20" s="10"/>
    </row>
    <row r="21" spans="1:6" ht="29.1">
      <c r="B21" s="68" t="s">
        <v>103</v>
      </c>
      <c r="C21" s="65">
        <v>10000</v>
      </c>
      <c r="D21" s="65">
        <v>50000</v>
      </c>
      <c r="E21" s="67" t="s">
        <v>104</v>
      </c>
    </row>
    <row r="22" spans="1:6" ht="72.599999999999994">
      <c r="A22" s="10"/>
      <c r="B22" s="60" t="s">
        <v>105</v>
      </c>
      <c r="C22" s="24">
        <v>10000</v>
      </c>
      <c r="D22" s="24">
        <v>150000</v>
      </c>
      <c r="E22" s="70" t="s">
        <v>106</v>
      </c>
      <c r="F22" s="10"/>
    </row>
    <row r="23" spans="1:6">
      <c r="A23">
        <v>22</v>
      </c>
      <c r="B23" s="1" t="s">
        <v>107</v>
      </c>
      <c r="C23" s="2">
        <v>50000</v>
      </c>
      <c r="D23" s="2">
        <v>50000</v>
      </c>
    </row>
    <row r="24" spans="1:6" ht="57.95">
      <c r="A24" s="10"/>
      <c r="B24" s="60" t="s">
        <v>108</v>
      </c>
      <c r="C24" s="24">
        <v>10000</v>
      </c>
      <c r="D24" s="24">
        <f>70000+80000</f>
        <v>150000</v>
      </c>
      <c r="E24" s="69" t="s">
        <v>109</v>
      </c>
      <c r="F24" s="10"/>
    </row>
    <row r="25" spans="1:6">
      <c r="A25">
        <v>27</v>
      </c>
      <c r="B25" s="1" t="s">
        <v>110</v>
      </c>
      <c r="C25" s="2">
        <v>20000</v>
      </c>
      <c r="D25" s="2">
        <v>15000</v>
      </c>
    </row>
    <row r="26" spans="1:6">
      <c r="A26" s="10">
        <v>12</v>
      </c>
      <c r="B26" s="9" t="s">
        <v>111</v>
      </c>
      <c r="C26" s="10">
        <v>0</v>
      </c>
      <c r="D26" s="10">
        <v>0</v>
      </c>
      <c r="E26" s="10"/>
      <c r="F26" s="10"/>
    </row>
    <row r="27" spans="1:6">
      <c r="A27">
        <v>11</v>
      </c>
      <c r="B27" s="1" t="s">
        <v>112</v>
      </c>
      <c r="C27">
        <v>0</v>
      </c>
      <c r="D27">
        <v>0</v>
      </c>
    </row>
    <row r="28" spans="1:6">
      <c r="A28" s="10">
        <v>33</v>
      </c>
      <c r="B28" s="9" t="s">
        <v>113</v>
      </c>
      <c r="C28" s="10">
        <v>0</v>
      </c>
      <c r="D28" s="10">
        <v>0</v>
      </c>
      <c r="E28" s="10"/>
      <c r="F28" s="10"/>
    </row>
    <row r="33" spans="3:4">
      <c r="C33" s="20"/>
    </row>
    <row r="41" spans="3:4">
      <c r="C41" s="55"/>
      <c r="D41" s="56"/>
    </row>
    <row r="42" spans="3:4">
      <c r="C42" s="55"/>
      <c r="D42" s="56"/>
    </row>
    <row r="43" spans="3:4">
      <c r="C43" s="55"/>
      <c r="D43" s="56"/>
    </row>
    <row r="44" spans="3:4">
      <c r="C44" s="55"/>
      <c r="D44" s="56"/>
    </row>
    <row r="45" spans="3:4">
      <c r="C45" s="55"/>
      <c r="D45" s="56"/>
    </row>
    <row r="46" spans="3:4">
      <c r="C46" s="55"/>
      <c r="D46" s="56"/>
    </row>
    <row r="47" spans="3:4">
      <c r="C47" s="55"/>
      <c r="D47" s="56"/>
    </row>
    <row r="48" spans="3:4">
      <c r="C48" s="55"/>
      <c r="D48" s="56"/>
    </row>
    <row r="49" spans="3:4">
      <c r="C49" s="55"/>
      <c r="D49" s="56"/>
    </row>
    <row r="50" spans="3:4">
      <c r="C50" s="55"/>
      <c r="D50" s="56"/>
    </row>
    <row r="51" spans="3:4">
      <c r="C51" s="55"/>
      <c r="D51" s="56"/>
    </row>
    <row r="52" spans="3:4">
      <c r="C52" s="55"/>
      <c r="D52" s="56"/>
    </row>
    <row r="53" spans="3:4">
      <c r="C53" s="55"/>
      <c r="D53" s="56"/>
    </row>
    <row r="54" spans="3:4">
      <c r="C54" s="55"/>
      <c r="D54" s="56"/>
    </row>
    <row r="55" spans="3:4">
      <c r="C55" s="55"/>
      <c r="D55" s="56"/>
    </row>
    <row r="56" spans="3:4">
      <c r="C56" s="55"/>
      <c r="D56" s="56"/>
    </row>
    <row r="57" spans="3:4">
      <c r="C57" s="55"/>
      <c r="D57" s="56"/>
    </row>
    <row r="58" spans="3:4">
      <c r="C58" s="55"/>
      <c r="D58" s="56"/>
    </row>
    <row r="59" spans="3:4">
      <c r="C59" s="55"/>
      <c r="D59" s="56"/>
    </row>
    <row r="60" spans="3:4">
      <c r="C60" s="55"/>
      <c r="D60" s="56"/>
    </row>
    <row r="61" spans="3:4">
      <c r="C61" s="55"/>
      <c r="D61" s="56"/>
    </row>
    <row r="62" spans="3:4">
      <c r="C62" s="55"/>
      <c r="D62" s="56"/>
    </row>
    <row r="63" spans="3:4">
      <c r="C63" s="55"/>
    </row>
    <row r="65" spans="4:5">
      <c r="D65" s="56"/>
      <c r="E65" s="56"/>
    </row>
    <row r="67" spans="4:5">
      <c r="D67" s="56"/>
    </row>
    <row r="69" spans="4:5">
      <c r="D69" s="56">
        <f>D65-D67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Anora Rusten</dc:creator>
  <cp:keywords/>
  <dc:description/>
  <cp:lastModifiedBy>Anora Rusten</cp:lastModifiedBy>
  <cp:revision/>
  <dcterms:created xsi:type="dcterms:W3CDTF">2024-09-10T07:15:09Z</dcterms:created>
  <dcterms:modified xsi:type="dcterms:W3CDTF">2024-10-24T13:02:10Z</dcterms:modified>
  <cp:category/>
  <cp:contentStatus/>
</cp:coreProperties>
</file>